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785" yWindow="345" windowWidth="13725" windowHeight="10125"/>
  </bookViews>
  <sheets>
    <sheet name="Results" sheetId="1" r:id="rId1"/>
    <sheet name="Finish Place (% of 3A Class)" sheetId="8" r:id="rId2"/>
    <sheet name="QSOs (Chart)" sheetId="3" r:id="rId3"/>
    <sheet name="Points (Chart)" sheetId="4" r:id="rId4"/>
    <sheet name="Points per QSO (Chart)" sheetId="5" r:id="rId5"/>
    <sheet name="Finish vs Points" sheetId="7" r:id="rId6"/>
    <sheet name="Sheet1" sheetId="9" r:id="rId7"/>
  </sheets>
  <calcPr calcId="145621"/>
</workbook>
</file>

<file path=xl/calcChain.xml><?xml version="1.0" encoding="utf-8"?>
<calcChain xmlns="http://schemas.openxmlformats.org/spreadsheetml/2006/main">
  <c r="J35" i="1"/>
  <c r="B83"/>
  <c r="C83"/>
  <c r="K35"/>
  <c r="B82"/>
  <c r="C82"/>
  <c r="J34"/>
  <c r="D82"/>
  <c r="K34"/>
  <c r="B51"/>
  <c r="C51"/>
  <c r="D51"/>
  <c r="K4"/>
  <c r="J4"/>
  <c r="B81"/>
  <c r="C81"/>
  <c r="J33"/>
  <c r="D81"/>
  <c r="K33"/>
  <c r="C53"/>
  <c r="B53"/>
  <c r="B78"/>
  <c r="C78"/>
  <c r="B79"/>
  <c r="C79"/>
  <c r="B80"/>
  <c r="C80"/>
  <c r="L32"/>
  <c r="J32"/>
  <c r="D80"/>
  <c r="K32"/>
  <c r="J31"/>
  <c r="D79"/>
  <c r="K31"/>
  <c r="J30"/>
  <c r="D78"/>
  <c r="K30"/>
  <c r="B74"/>
  <c r="C74"/>
  <c r="B75"/>
  <c r="C75"/>
  <c r="B76"/>
  <c r="C76"/>
  <c r="B77"/>
  <c r="C77"/>
  <c r="J5"/>
  <c r="D53"/>
  <c r="K5"/>
  <c r="J6"/>
  <c r="D54"/>
  <c r="K6"/>
  <c r="J7"/>
  <c r="D55"/>
  <c r="K7"/>
  <c r="J8"/>
  <c r="D56"/>
  <c r="K8"/>
  <c r="J9"/>
  <c r="D57"/>
  <c r="K9"/>
  <c r="J10"/>
  <c r="D58"/>
  <c r="K10"/>
  <c r="J11"/>
  <c r="D59"/>
  <c r="K11"/>
  <c r="J12"/>
  <c r="D60"/>
  <c r="K12"/>
  <c r="J13"/>
  <c r="D61"/>
  <c r="K13"/>
  <c r="J14"/>
  <c r="K14"/>
  <c r="J15"/>
  <c r="D63"/>
  <c r="K15"/>
  <c r="J16"/>
  <c r="K16"/>
  <c r="J17"/>
  <c r="D65"/>
  <c r="K17"/>
  <c r="J18"/>
  <c r="D66"/>
  <c r="K18"/>
  <c r="J19"/>
  <c r="D67"/>
  <c r="K19"/>
  <c r="J20"/>
  <c r="K20"/>
  <c r="I21"/>
  <c r="J21"/>
  <c r="D69"/>
  <c r="K21"/>
  <c r="F22"/>
  <c r="C70"/>
  <c r="J22"/>
  <c r="D70"/>
  <c r="J23"/>
  <c r="D71"/>
  <c r="K23"/>
  <c r="J24"/>
  <c r="D72"/>
  <c r="K24"/>
  <c r="J25"/>
  <c r="D73"/>
  <c r="K25"/>
  <c r="J26"/>
  <c r="D74"/>
  <c r="J27"/>
  <c r="D75"/>
  <c r="K27"/>
  <c r="J28"/>
  <c r="D76"/>
  <c r="K28"/>
  <c r="J29"/>
  <c r="D77"/>
  <c r="K29"/>
  <c r="B52"/>
  <c r="C52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D62"/>
  <c r="B63"/>
  <c r="C63"/>
  <c r="B64"/>
  <c r="C64"/>
  <c r="D64"/>
  <c r="B65"/>
  <c r="C65"/>
  <c r="B66"/>
  <c r="C66"/>
  <c r="B67"/>
  <c r="C67"/>
  <c r="B68"/>
  <c r="C68"/>
  <c r="D68"/>
  <c r="B69"/>
  <c r="C69"/>
  <c r="B70"/>
  <c r="B71"/>
  <c r="C71"/>
  <c r="B72"/>
  <c r="C72"/>
  <c r="B73"/>
  <c r="C73"/>
  <c r="D52"/>
  <c r="K22"/>
</calcChain>
</file>

<file path=xl/sharedStrings.xml><?xml version="1.0" encoding="utf-8"?>
<sst xmlns="http://schemas.openxmlformats.org/spreadsheetml/2006/main" count="77" uniqueCount="26">
  <si>
    <t>Xerox Amateur Radio Club Field Day Statistics</t>
  </si>
  <si>
    <t>Year</t>
  </si>
  <si>
    <t>Call</t>
  </si>
  <si>
    <t>Class</t>
  </si>
  <si>
    <t>QSOs</t>
  </si>
  <si>
    <t>Points</t>
  </si>
  <si>
    <t># of OPs</t>
  </si>
  <si>
    <t>Place</t>
  </si>
  <si>
    <t>Out of</t>
  </si>
  <si>
    <t>%</t>
  </si>
  <si>
    <t>Points/QSO</t>
  </si>
  <si>
    <t>Total Entries</t>
  </si>
  <si>
    <t>KE2T</t>
  </si>
  <si>
    <t>2A</t>
  </si>
  <si>
    <t>WO2P</t>
  </si>
  <si>
    <t>K2OID</t>
  </si>
  <si>
    <t>WV2Y</t>
  </si>
  <si>
    <t>3A</t>
  </si>
  <si>
    <t>NK2M</t>
  </si>
  <si>
    <t>WW2J</t>
  </si>
  <si>
    <t>AA2LQ</t>
  </si>
  <si>
    <t>KF2TV</t>
  </si>
  <si>
    <t>N2PB</t>
  </si>
  <si>
    <t>W2XRX</t>
  </si>
  <si>
    <t xml:space="preserve">             </t>
  </si>
  <si>
    <t>WA2EKK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</si>
</sst>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6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164" fontId="0" fillId="0" borderId="0" xfId="0" applyNumberFormat="1" applyAlignment="1">
      <alignment horizontal="center"/>
    </xf>
    <xf numFmtId="164" fontId="1" fillId="2" borderId="2" xfId="0" applyNumberFormat="1" applyFont="1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2" fontId="1" fillId="2" borderId="2" xfId="0" applyNumberFormat="1" applyFont="1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Finish Place %</a:t>
            </a:r>
          </a:p>
        </c:rich>
      </c:tx>
      <c:layout>
        <c:manualLayout>
          <c:xMode val="edge"/>
          <c:yMode val="edge"/>
          <c:x val="0.48307315521459815"/>
          <c:y val="1.6132858536108231E-2"/>
        </c:manualLayout>
      </c:layout>
    </c:title>
    <c:view3D>
      <c:hPercent val="66"/>
      <c:depthPercent val="200"/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clustered"/>
        <c:ser>
          <c:idx val="1"/>
          <c:order val="0"/>
          <c:tx>
            <c:strRef>
              <c:f>Results!$J$3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28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9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1"/>
            <c:spPr>
              <a:solidFill>
                <a:srgbClr val="FF0000"/>
              </a:solidFill>
            </c:spPr>
          </c:dPt>
          <c:cat>
            <c:numRef>
              <c:f>Results!$B$4:$B$35</c:f>
              <c:numCache>
                <c:formatCode>General</c:formatCode>
                <c:ptCount val="32"/>
                <c:pt idx="0">
                  <c:v>1981</c:v>
                </c:pt>
                <c:pt idx="1">
                  <c:v>1986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Results!$J$4:$J$35</c:f>
              <c:numCache>
                <c:formatCode>0.0</c:formatCode>
                <c:ptCount val="32"/>
                <c:pt idx="0">
                  <c:v>84.423676012461058</c:v>
                </c:pt>
                <c:pt idx="1">
                  <c:v>50.873786407766993</c:v>
                </c:pt>
                <c:pt idx="2">
                  <c:v>51.107011070110701</c:v>
                </c:pt>
                <c:pt idx="3">
                  <c:v>48.496240601503757</c:v>
                </c:pt>
                <c:pt idx="4">
                  <c:v>33.273381294964025</c:v>
                </c:pt>
                <c:pt idx="5">
                  <c:v>21.994134897360702</c:v>
                </c:pt>
                <c:pt idx="6">
                  <c:v>19.174041297935105</c:v>
                </c:pt>
                <c:pt idx="7">
                  <c:v>21.144278606965173</c:v>
                </c:pt>
                <c:pt idx="8">
                  <c:v>29.253731343283583</c:v>
                </c:pt>
                <c:pt idx="9">
                  <c:v>20</c:v>
                </c:pt>
                <c:pt idx="10">
                  <c:v>23.582089552238806</c:v>
                </c:pt>
                <c:pt idx="11">
                  <c:v>20.895522388059703</c:v>
                </c:pt>
                <c:pt idx="12">
                  <c:v>25.588235294117649</c:v>
                </c:pt>
                <c:pt idx="13">
                  <c:v>26.086956521739129</c:v>
                </c:pt>
                <c:pt idx="14">
                  <c:v>21.194029850746269</c:v>
                </c:pt>
                <c:pt idx="15">
                  <c:v>19.104477611940297</c:v>
                </c:pt>
                <c:pt idx="16">
                  <c:v>19.51951951951952</c:v>
                </c:pt>
                <c:pt idx="17">
                  <c:v>18.402777777777779</c:v>
                </c:pt>
                <c:pt idx="18">
                  <c:v>23.355263157894736</c:v>
                </c:pt>
                <c:pt idx="19">
                  <c:v>18.320610687022899</c:v>
                </c:pt>
                <c:pt idx="20">
                  <c:v>28.508771929824562</c:v>
                </c:pt>
                <c:pt idx="21">
                  <c:v>17.880794701986755</c:v>
                </c:pt>
                <c:pt idx="22">
                  <c:v>19.287833827893174</c:v>
                </c:pt>
                <c:pt idx="23">
                  <c:v>19.672131147540984</c:v>
                </c:pt>
                <c:pt idx="24">
                  <c:v>27.485380116959064</c:v>
                </c:pt>
                <c:pt idx="25">
                  <c:v>31.232091690544411</c:v>
                </c:pt>
                <c:pt idx="26">
                  <c:v>21.766561514195583</c:v>
                </c:pt>
                <c:pt idx="27">
                  <c:v>24.516129032258064</c:v>
                </c:pt>
                <c:pt idx="28">
                  <c:v>23.417721518987342</c:v>
                </c:pt>
                <c:pt idx="29">
                  <c:v>31.11888111888112</c:v>
                </c:pt>
                <c:pt idx="30">
                  <c:v>22.153846153846153</c:v>
                </c:pt>
                <c:pt idx="31">
                  <c:v>20.560747663551403</c:v>
                </c:pt>
              </c:numCache>
            </c:numRef>
          </c:val>
        </c:ser>
        <c:dLbls/>
        <c:shape val="box"/>
        <c:axId val="62132992"/>
        <c:axId val="62134528"/>
        <c:axId val="0"/>
      </c:bar3DChart>
      <c:catAx>
        <c:axId val="6213299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100" baseline="0"/>
            </a:pPr>
            <a:endParaRPr lang="en-US"/>
          </a:p>
        </c:txPr>
        <c:crossAx val="62134528"/>
        <c:crosses val="autoZero"/>
        <c:auto val="1"/>
        <c:lblAlgn val="ctr"/>
        <c:lblOffset val="100"/>
      </c:catAx>
      <c:valAx>
        <c:axId val="62134528"/>
        <c:scaling>
          <c:orientation val="minMax"/>
        </c:scaling>
        <c:axPos val="l"/>
        <c:majorGridlines/>
        <c:numFmt formatCode="0.0" sourceLinked="1"/>
        <c:tickLblPos val="nextTo"/>
        <c:crossAx val="6213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Xerox ARC Field Day QSOs by Year</a:t>
            </a:r>
          </a:p>
        </c:rich>
      </c:tx>
      <c:layout>
        <c:manualLayout>
          <c:xMode val="edge"/>
          <c:yMode val="edge"/>
          <c:x val="0.29966698108203488"/>
          <c:y val="2.1207215607220952E-2"/>
        </c:manualLayout>
      </c:layout>
      <c:spPr>
        <a:noFill/>
        <a:ln w="25400">
          <a:noFill/>
        </a:ln>
      </c:spPr>
    </c:title>
    <c:view3D>
      <c:hPercent val="66"/>
      <c:depthPercent val="2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779134295227528E-2"/>
          <c:y val="0.10929853181076671"/>
          <c:w val="0.8246392896781356"/>
          <c:h val="0.76019575856443744"/>
        </c:manualLayout>
      </c:layout>
      <c:bar3DChart>
        <c:barDir val="col"/>
        <c:grouping val="clustered"/>
        <c:ser>
          <c:idx val="0"/>
          <c:order val="0"/>
          <c:tx>
            <c:strRef>
              <c:f>Results!$E$3</c:f>
              <c:strCache>
                <c:ptCount val="1"/>
                <c:pt idx="0">
                  <c:v>QSOs</c:v>
                </c:pt>
              </c:strCache>
            </c:strRef>
          </c:tx>
          <c:dPt>
            <c:idx val="31"/>
            <c:spPr>
              <a:solidFill>
                <a:srgbClr val="FF0000"/>
              </a:solidFill>
            </c:spPr>
          </c:dPt>
          <c:cat>
            <c:numRef>
              <c:f>Results!$B$4:$B$35</c:f>
              <c:numCache>
                <c:formatCode>General</c:formatCode>
                <c:ptCount val="32"/>
                <c:pt idx="0">
                  <c:v>1981</c:v>
                </c:pt>
                <c:pt idx="1">
                  <c:v>1986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Results!$E$4:$E$35</c:f>
              <c:numCache>
                <c:formatCode>General</c:formatCode>
                <c:ptCount val="32"/>
                <c:pt idx="0">
                  <c:v>427</c:v>
                </c:pt>
                <c:pt idx="1">
                  <c:v>624</c:v>
                </c:pt>
                <c:pt idx="2">
                  <c:v>555</c:v>
                </c:pt>
                <c:pt idx="3">
                  <c:v>749</c:v>
                </c:pt>
                <c:pt idx="4">
                  <c:v>832</c:v>
                </c:pt>
                <c:pt idx="5">
                  <c:v>1191</c:v>
                </c:pt>
                <c:pt idx="6">
                  <c:v>1093</c:v>
                </c:pt>
                <c:pt idx="7">
                  <c:v>1021</c:v>
                </c:pt>
                <c:pt idx="8">
                  <c:v>973</c:v>
                </c:pt>
                <c:pt idx="9">
                  <c:v>1135</c:v>
                </c:pt>
                <c:pt idx="10">
                  <c:v>877</c:v>
                </c:pt>
                <c:pt idx="11">
                  <c:v>919</c:v>
                </c:pt>
                <c:pt idx="12">
                  <c:v>1029</c:v>
                </c:pt>
                <c:pt idx="13">
                  <c:v>1028</c:v>
                </c:pt>
                <c:pt idx="14">
                  <c:v>1157</c:v>
                </c:pt>
                <c:pt idx="15">
                  <c:v>1238</c:v>
                </c:pt>
                <c:pt idx="16">
                  <c:v>1222</c:v>
                </c:pt>
                <c:pt idx="17">
                  <c:v>940</c:v>
                </c:pt>
                <c:pt idx="18">
                  <c:v>933</c:v>
                </c:pt>
                <c:pt idx="19">
                  <c:v>991</c:v>
                </c:pt>
                <c:pt idx="20">
                  <c:v>839</c:v>
                </c:pt>
                <c:pt idx="21">
                  <c:v>1029</c:v>
                </c:pt>
                <c:pt idx="22">
                  <c:v>1049</c:v>
                </c:pt>
                <c:pt idx="23">
                  <c:v>1050</c:v>
                </c:pt>
                <c:pt idx="24">
                  <c:v>1047</c:v>
                </c:pt>
                <c:pt idx="25">
                  <c:v>1094</c:v>
                </c:pt>
                <c:pt idx="26">
                  <c:v>1021</c:v>
                </c:pt>
                <c:pt idx="27">
                  <c:v>979</c:v>
                </c:pt>
                <c:pt idx="28">
                  <c:v>1042</c:v>
                </c:pt>
                <c:pt idx="29">
                  <c:v>795</c:v>
                </c:pt>
                <c:pt idx="30">
                  <c:v>970</c:v>
                </c:pt>
                <c:pt idx="31">
                  <c:v>1076</c:v>
                </c:pt>
              </c:numCache>
            </c:numRef>
          </c:val>
        </c:ser>
        <c:dLbls/>
        <c:gapDepth val="0"/>
        <c:shape val="box"/>
        <c:axId val="62491648"/>
        <c:axId val="64828544"/>
        <c:axId val="0"/>
      </c:bar3DChart>
      <c:catAx>
        <c:axId val="62491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360940386384981"/>
              <c:y val="0.938106691742280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28544"/>
        <c:crosses val="autoZero"/>
        <c:lblAlgn val="ctr"/>
        <c:lblOffset val="100"/>
        <c:tickLblSkip val="1"/>
        <c:tickMarkSkip val="1"/>
      </c:catAx>
      <c:valAx>
        <c:axId val="64828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QSOs</a:t>
                </a:r>
              </a:p>
            </c:rich>
          </c:tx>
          <c:layout>
            <c:manualLayout>
              <c:xMode val="edge"/>
              <c:yMode val="edge"/>
              <c:x val="1.465917450975418E-2"/>
              <c:y val="0.443719349045367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9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Xerox ARC Field Day Points by Year</a:t>
            </a:r>
          </a:p>
        </c:rich>
      </c:tx>
      <c:layout>
        <c:manualLayout>
          <c:xMode val="edge"/>
          <c:yMode val="edge"/>
          <c:x val="0.29744723933313194"/>
          <c:y val="1.9575988978747402E-2"/>
        </c:manualLayout>
      </c:layout>
      <c:spPr>
        <a:noFill/>
        <a:ln w="25400">
          <a:noFill/>
        </a:ln>
      </c:spPr>
    </c:title>
    <c:view3D>
      <c:hPercent val="61"/>
      <c:depthPercent val="2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779134295227528E-2"/>
          <c:y val="0.12398042414355628"/>
          <c:w val="0.87902330743618229"/>
          <c:h val="0.7455138662316475"/>
        </c:manualLayout>
      </c:layout>
      <c:bar3DChart>
        <c:barDir val="col"/>
        <c:grouping val="clustered"/>
        <c:ser>
          <c:idx val="0"/>
          <c:order val="0"/>
          <c:tx>
            <c:strRef>
              <c:f>Results!$F$3</c:f>
              <c:strCache>
                <c:ptCount val="1"/>
                <c:pt idx="0">
                  <c:v>Points</c:v>
                </c:pt>
              </c:strCache>
            </c:strRef>
          </c:tx>
          <c:dPt>
            <c:idx val="31"/>
            <c:spPr>
              <a:solidFill>
                <a:srgbClr val="FF0000"/>
              </a:solidFill>
            </c:spPr>
          </c:dPt>
          <c:cat>
            <c:numRef>
              <c:f>Results!$B$4:$B$35</c:f>
              <c:numCache>
                <c:formatCode>General</c:formatCode>
                <c:ptCount val="32"/>
                <c:pt idx="0">
                  <c:v>1981</c:v>
                </c:pt>
                <c:pt idx="1">
                  <c:v>1986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Results!$F$4:$F$35</c:f>
              <c:numCache>
                <c:formatCode>General</c:formatCode>
                <c:ptCount val="32"/>
                <c:pt idx="0">
                  <c:v>1394</c:v>
                </c:pt>
                <c:pt idx="1">
                  <c:v>2006</c:v>
                </c:pt>
                <c:pt idx="2">
                  <c:v>2250</c:v>
                </c:pt>
                <c:pt idx="3">
                  <c:v>2584</c:v>
                </c:pt>
                <c:pt idx="4">
                  <c:v>3178</c:v>
                </c:pt>
                <c:pt idx="5">
                  <c:v>3882</c:v>
                </c:pt>
                <c:pt idx="6">
                  <c:v>4054</c:v>
                </c:pt>
                <c:pt idx="7">
                  <c:v>3916</c:v>
                </c:pt>
                <c:pt idx="8">
                  <c:v>3444</c:v>
                </c:pt>
                <c:pt idx="9">
                  <c:v>4480</c:v>
                </c:pt>
                <c:pt idx="10">
                  <c:v>3496</c:v>
                </c:pt>
                <c:pt idx="11">
                  <c:v>3768</c:v>
                </c:pt>
                <c:pt idx="12">
                  <c:v>3448</c:v>
                </c:pt>
                <c:pt idx="13">
                  <c:v>3904</c:v>
                </c:pt>
                <c:pt idx="14">
                  <c:v>4570</c:v>
                </c:pt>
                <c:pt idx="15">
                  <c:v>4586</c:v>
                </c:pt>
                <c:pt idx="16">
                  <c:v>4822</c:v>
                </c:pt>
                <c:pt idx="17">
                  <c:v>4134</c:v>
                </c:pt>
                <c:pt idx="18">
                  <c:v>3880</c:v>
                </c:pt>
                <c:pt idx="19">
                  <c:v>4468</c:v>
                </c:pt>
                <c:pt idx="20">
                  <c:v>3556</c:v>
                </c:pt>
                <c:pt idx="21">
                  <c:v>4536</c:v>
                </c:pt>
                <c:pt idx="22">
                  <c:v>4354</c:v>
                </c:pt>
                <c:pt idx="23">
                  <c:v>4148</c:v>
                </c:pt>
                <c:pt idx="24">
                  <c:v>3598</c:v>
                </c:pt>
                <c:pt idx="25">
                  <c:v>3344</c:v>
                </c:pt>
                <c:pt idx="26">
                  <c:v>4136</c:v>
                </c:pt>
                <c:pt idx="27">
                  <c:v>3488</c:v>
                </c:pt>
                <c:pt idx="28">
                  <c:v>3930</c:v>
                </c:pt>
                <c:pt idx="29">
                  <c:v>3560</c:v>
                </c:pt>
                <c:pt idx="30">
                  <c:v>3922</c:v>
                </c:pt>
                <c:pt idx="31">
                  <c:v>4186</c:v>
                </c:pt>
              </c:numCache>
            </c:numRef>
          </c:val>
        </c:ser>
        <c:dLbls/>
        <c:gapDepth val="0"/>
        <c:shape val="box"/>
        <c:axId val="66529536"/>
        <c:axId val="66531712"/>
        <c:axId val="0"/>
      </c:bar3DChart>
      <c:catAx>
        <c:axId val="66529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317544146915771"/>
              <c:y val="0.93446023377318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1712"/>
        <c:crosses val="autoZero"/>
        <c:lblAlgn val="ctr"/>
        <c:lblOffset val="100"/>
        <c:tickLblSkip val="1"/>
        <c:tickMarkSkip val="1"/>
      </c:catAx>
      <c:valAx>
        <c:axId val="6653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Points</a:t>
                </a:r>
              </a:p>
            </c:rich>
          </c:tx>
          <c:layout>
            <c:manualLayout>
              <c:xMode val="edge"/>
              <c:yMode val="edge"/>
              <c:x val="1.9098658007559804E-2"/>
              <c:y val="0.44333550301285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2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Xerox ARC Field Day Points/QSO</a:t>
            </a:r>
          </a:p>
        </c:rich>
      </c:tx>
      <c:layout>
        <c:manualLayout>
          <c:xMode val="edge"/>
          <c:yMode val="edge"/>
          <c:x val="0.31298554688671132"/>
          <c:y val="1.9575988978747402E-2"/>
        </c:manualLayout>
      </c:layout>
      <c:spPr>
        <a:noFill/>
        <a:ln w="25400">
          <a:noFill/>
        </a:ln>
      </c:spPr>
    </c:title>
    <c:view3D>
      <c:hPercent val="61"/>
      <c:depthPercent val="2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5449500554938949E-2"/>
          <c:y val="0.12398042414355628"/>
          <c:w val="0.88901220865704766"/>
          <c:h val="0.7455138662316475"/>
        </c:manualLayout>
      </c:layout>
      <c:bar3DChart>
        <c:barDir val="col"/>
        <c:grouping val="clustered"/>
        <c:ser>
          <c:idx val="0"/>
          <c:order val="0"/>
          <c:tx>
            <c:strRef>
              <c:f>Results!$K$3</c:f>
              <c:strCache>
                <c:ptCount val="1"/>
                <c:pt idx="0">
                  <c:v>Points/QSO</c:v>
                </c:pt>
              </c:strCache>
            </c:strRef>
          </c:tx>
          <c:dPt>
            <c:idx val="28"/>
          </c:dPt>
          <c:dPt>
            <c:idx val="29"/>
          </c:dPt>
          <c:dPt>
            <c:idx val="30"/>
          </c:dPt>
          <c:dPt>
            <c:idx val="31"/>
            <c:spPr>
              <a:solidFill>
                <a:srgbClr val="FF0000"/>
              </a:solidFill>
            </c:spPr>
          </c:dPt>
          <c:cat>
            <c:numRef>
              <c:f>Results!$B$4:$B$35</c:f>
              <c:numCache>
                <c:formatCode>General</c:formatCode>
                <c:ptCount val="32"/>
                <c:pt idx="0">
                  <c:v>1981</c:v>
                </c:pt>
                <c:pt idx="1">
                  <c:v>1986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Results!$K$4:$K$35</c:f>
              <c:numCache>
                <c:formatCode>0.00</c:formatCode>
                <c:ptCount val="32"/>
                <c:pt idx="0">
                  <c:v>3.2646370023419204</c:v>
                </c:pt>
                <c:pt idx="1">
                  <c:v>3.2147435897435899</c:v>
                </c:pt>
                <c:pt idx="2">
                  <c:v>4.0540540540540544</c:v>
                </c:pt>
                <c:pt idx="3">
                  <c:v>3.4499332443257678</c:v>
                </c:pt>
                <c:pt idx="4">
                  <c:v>3.8197115384615383</c:v>
                </c:pt>
                <c:pt idx="5">
                  <c:v>3.2594458438287153</c:v>
                </c:pt>
                <c:pt idx="6">
                  <c:v>3.7090576395242452</c:v>
                </c:pt>
                <c:pt idx="7">
                  <c:v>3.8354554358472086</c:v>
                </c:pt>
                <c:pt idx="8">
                  <c:v>3.5395683453237412</c:v>
                </c:pt>
                <c:pt idx="9">
                  <c:v>3.947136563876652</c:v>
                </c:pt>
                <c:pt idx="10">
                  <c:v>3.9863169897377424</c:v>
                </c:pt>
                <c:pt idx="11">
                  <c:v>4.1001088139281832</c:v>
                </c:pt>
                <c:pt idx="12">
                  <c:v>3.3508260447035956</c:v>
                </c:pt>
                <c:pt idx="13">
                  <c:v>3.7976653696498053</c:v>
                </c:pt>
                <c:pt idx="14">
                  <c:v>3.9498703543647364</c:v>
                </c:pt>
                <c:pt idx="15">
                  <c:v>3.7043618739903068</c:v>
                </c:pt>
                <c:pt idx="16">
                  <c:v>3.9459901800327333</c:v>
                </c:pt>
                <c:pt idx="17">
                  <c:v>4.3978723404255318</c:v>
                </c:pt>
                <c:pt idx="18">
                  <c:v>4.1586280814576631</c:v>
                </c:pt>
                <c:pt idx="19">
                  <c:v>4.5085771947527746</c:v>
                </c:pt>
                <c:pt idx="20">
                  <c:v>4.238379022646007</c:v>
                </c:pt>
                <c:pt idx="21">
                  <c:v>4.408163265306122</c:v>
                </c:pt>
                <c:pt idx="22">
                  <c:v>4.1506196377502382</c:v>
                </c:pt>
                <c:pt idx="23">
                  <c:v>3.9504761904761905</c:v>
                </c:pt>
                <c:pt idx="24">
                  <c:v>3.4364851957975167</c:v>
                </c:pt>
                <c:pt idx="25">
                  <c:v>3.0566727605118831</c:v>
                </c:pt>
                <c:pt idx="26">
                  <c:v>4.0509304603330065</c:v>
                </c:pt>
                <c:pt idx="27">
                  <c:v>3.5628192032686417</c:v>
                </c:pt>
                <c:pt idx="28">
                  <c:v>3.7715930902111325</c:v>
                </c:pt>
                <c:pt idx="29">
                  <c:v>4.4779874213836477</c:v>
                </c:pt>
                <c:pt idx="30">
                  <c:v>4.0432989690721648</c:v>
                </c:pt>
                <c:pt idx="31">
                  <c:v>3.8903345724907061</c:v>
                </c:pt>
              </c:numCache>
            </c:numRef>
          </c:val>
        </c:ser>
        <c:dLbls/>
        <c:gapDepth val="0"/>
        <c:shape val="box"/>
        <c:axId val="65321600"/>
        <c:axId val="65323776"/>
        <c:axId val="0"/>
      </c:bar3DChart>
      <c:catAx>
        <c:axId val="6532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721421833956404"/>
              <c:y val="0.93446023377318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23776"/>
        <c:crosses val="autoZero"/>
        <c:lblAlgn val="ctr"/>
        <c:lblOffset val="100"/>
        <c:tickLblSkip val="1"/>
        <c:tickMarkSkip val="1"/>
      </c:catAx>
      <c:valAx>
        <c:axId val="6532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Points/QSO</a:t>
                </a:r>
              </a:p>
            </c:rich>
          </c:tx>
          <c:layout>
            <c:manualLayout>
              <c:xMode val="edge"/>
              <c:yMode val="edge"/>
              <c:x val="1.7680444824715359E-2"/>
              <c:y val="0.4029363031390323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2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Finish (percent) vs Points</a:t>
            </a:r>
          </a:p>
        </c:rich>
      </c:tx>
      <c:layout>
        <c:manualLayout>
          <c:xMode val="edge"/>
          <c:yMode val="edge"/>
          <c:x val="0.38845721207925937"/>
          <c:y val="1.95759053957461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889012208657063E-2"/>
          <c:y val="0.12561174551386622"/>
          <c:w val="0.86570477247502786"/>
          <c:h val="0.745513866231647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Pt>
            <c:idx val="8"/>
          </c:dPt>
          <c:dPt>
            <c:idx val="21"/>
          </c:dPt>
          <c:dPt>
            <c:idx val="28"/>
          </c:dPt>
          <c:trendline>
            <c:trendlineType val="poly"/>
            <c:order val="3"/>
          </c:trendline>
          <c:xVal>
            <c:numRef>
              <c:f>Results!$C$51:$C$83</c:f>
              <c:numCache>
                <c:formatCode>General</c:formatCode>
                <c:ptCount val="33"/>
                <c:pt idx="0">
                  <c:v>1394</c:v>
                </c:pt>
                <c:pt idx="1">
                  <c:v>2006</c:v>
                </c:pt>
                <c:pt idx="2">
                  <c:v>2006</c:v>
                </c:pt>
                <c:pt idx="3">
                  <c:v>2250</c:v>
                </c:pt>
                <c:pt idx="4">
                  <c:v>2584</c:v>
                </c:pt>
                <c:pt idx="5">
                  <c:v>3178</c:v>
                </c:pt>
                <c:pt idx="6">
                  <c:v>3882</c:v>
                </c:pt>
                <c:pt idx="7">
                  <c:v>4054</c:v>
                </c:pt>
                <c:pt idx="8">
                  <c:v>3916</c:v>
                </c:pt>
                <c:pt idx="9">
                  <c:v>3444</c:v>
                </c:pt>
                <c:pt idx="10">
                  <c:v>4480</c:v>
                </c:pt>
                <c:pt idx="11">
                  <c:v>3496</c:v>
                </c:pt>
                <c:pt idx="12">
                  <c:v>3768</c:v>
                </c:pt>
                <c:pt idx="13">
                  <c:v>3448</c:v>
                </c:pt>
                <c:pt idx="14">
                  <c:v>3904</c:v>
                </c:pt>
                <c:pt idx="15">
                  <c:v>4570</c:v>
                </c:pt>
                <c:pt idx="16">
                  <c:v>4586</c:v>
                </c:pt>
                <c:pt idx="17">
                  <c:v>4822</c:v>
                </c:pt>
                <c:pt idx="18">
                  <c:v>4134</c:v>
                </c:pt>
                <c:pt idx="19">
                  <c:v>3880</c:v>
                </c:pt>
                <c:pt idx="20">
                  <c:v>4468</c:v>
                </c:pt>
                <c:pt idx="21">
                  <c:v>3556</c:v>
                </c:pt>
                <c:pt idx="22">
                  <c:v>4536</c:v>
                </c:pt>
                <c:pt idx="23">
                  <c:v>4354</c:v>
                </c:pt>
                <c:pt idx="24">
                  <c:v>4148</c:v>
                </c:pt>
                <c:pt idx="25">
                  <c:v>3598</c:v>
                </c:pt>
                <c:pt idx="26">
                  <c:v>3344</c:v>
                </c:pt>
                <c:pt idx="27">
                  <c:v>4136</c:v>
                </c:pt>
                <c:pt idx="28">
                  <c:v>3488</c:v>
                </c:pt>
                <c:pt idx="29">
                  <c:v>3930</c:v>
                </c:pt>
                <c:pt idx="30">
                  <c:v>3560</c:v>
                </c:pt>
                <c:pt idx="31">
                  <c:v>3922</c:v>
                </c:pt>
                <c:pt idx="32">
                  <c:v>4186</c:v>
                </c:pt>
              </c:numCache>
            </c:numRef>
          </c:xVal>
          <c:yVal>
            <c:numRef>
              <c:f>Results!$D$51:$D$83</c:f>
              <c:numCache>
                <c:formatCode>0.0</c:formatCode>
                <c:ptCount val="33"/>
                <c:pt idx="0">
                  <c:v>84.423676012461058</c:v>
                </c:pt>
                <c:pt idx="1">
                  <c:v>50.873786407766993</c:v>
                </c:pt>
                <c:pt idx="2">
                  <c:v>50.873786407766993</c:v>
                </c:pt>
                <c:pt idx="3">
                  <c:v>51.107011070110701</c:v>
                </c:pt>
                <c:pt idx="4">
                  <c:v>48.496240601503757</c:v>
                </c:pt>
                <c:pt idx="5">
                  <c:v>33.273381294964025</c:v>
                </c:pt>
                <c:pt idx="6">
                  <c:v>21.994134897360702</c:v>
                </c:pt>
                <c:pt idx="7">
                  <c:v>19.174041297935105</c:v>
                </c:pt>
                <c:pt idx="8">
                  <c:v>21.144278606965173</c:v>
                </c:pt>
                <c:pt idx="9">
                  <c:v>29.253731343283583</c:v>
                </c:pt>
                <c:pt idx="10">
                  <c:v>20</c:v>
                </c:pt>
                <c:pt idx="11">
                  <c:v>23.582089552238806</c:v>
                </c:pt>
                <c:pt idx="12">
                  <c:v>20.895522388059703</c:v>
                </c:pt>
                <c:pt idx="13">
                  <c:v>25.588235294117649</c:v>
                </c:pt>
                <c:pt idx="14">
                  <c:v>26.086956521739129</c:v>
                </c:pt>
                <c:pt idx="15">
                  <c:v>21.194029850746269</c:v>
                </c:pt>
                <c:pt idx="16">
                  <c:v>19.104477611940297</c:v>
                </c:pt>
                <c:pt idx="17">
                  <c:v>19.51951951951952</c:v>
                </c:pt>
                <c:pt idx="18">
                  <c:v>18.402777777777779</c:v>
                </c:pt>
                <c:pt idx="19">
                  <c:v>23.355263157894736</c:v>
                </c:pt>
                <c:pt idx="20">
                  <c:v>18.320610687022899</c:v>
                </c:pt>
                <c:pt idx="21">
                  <c:v>28.508771929824562</c:v>
                </c:pt>
                <c:pt idx="22">
                  <c:v>17.880794701986755</c:v>
                </c:pt>
                <c:pt idx="23">
                  <c:v>19.287833827893174</c:v>
                </c:pt>
                <c:pt idx="24">
                  <c:v>19.672131147540984</c:v>
                </c:pt>
                <c:pt idx="25">
                  <c:v>27.485380116959064</c:v>
                </c:pt>
                <c:pt idx="26">
                  <c:v>31.232091690544411</c:v>
                </c:pt>
                <c:pt idx="27">
                  <c:v>21.766561514195583</c:v>
                </c:pt>
                <c:pt idx="28">
                  <c:v>24.516129032258064</c:v>
                </c:pt>
                <c:pt idx="29">
                  <c:v>23.417721518987342</c:v>
                </c:pt>
                <c:pt idx="30">
                  <c:v>31.11888111888112</c:v>
                </c:pt>
                <c:pt idx="31">
                  <c:v>22.153846153846153</c:v>
                </c:pt>
                <c:pt idx="32">
                  <c:v>20.065000000000001</c:v>
                </c:pt>
              </c:numCache>
            </c:numRef>
          </c:yVal>
        </c:ser>
        <c:dLbls/>
        <c:axId val="66663936"/>
        <c:axId val="66665856"/>
      </c:scatterChart>
      <c:valAx>
        <c:axId val="66663936"/>
        <c:scaling>
          <c:orientation val="minMax"/>
          <c:max val="5000"/>
          <c:min val="1000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Points</a:t>
                </a:r>
              </a:p>
            </c:rich>
          </c:tx>
          <c:layout>
            <c:manualLayout>
              <c:xMode val="edge"/>
              <c:yMode val="edge"/>
              <c:x val="0.46836860777018263"/>
              <c:y val="0.929853204128155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65856"/>
        <c:crosses val="autoZero"/>
        <c:crossBetween val="midCat"/>
      </c:valAx>
      <c:valAx>
        <c:axId val="66665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Finish (percent)</a:t>
                </a:r>
              </a:p>
            </c:rich>
          </c:tx>
          <c:layout>
            <c:manualLayout>
              <c:xMode val="edge"/>
              <c:yMode val="edge"/>
              <c:x val="1.2208820051339738E-2"/>
              <c:y val="0.3752041389519824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63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tabSelected="1" topLeftCell="A4" workbookViewId="0">
      <selection activeCell="P30" sqref="P30"/>
    </sheetView>
  </sheetViews>
  <sheetFormatPr defaultRowHeight="12.75"/>
  <cols>
    <col min="1" max="1" width="2.7109375" customWidth="1"/>
    <col min="2" max="2" width="5.140625" style="1" customWidth="1"/>
    <col min="3" max="3" width="9" style="1" bestFit="1" customWidth="1"/>
    <col min="4" max="4" width="5.7109375" style="1" customWidth="1"/>
    <col min="5" max="5" width="6" style="1" customWidth="1"/>
    <col min="6" max="6" width="6.5703125" style="1" customWidth="1"/>
    <col min="7" max="7" width="8.42578125" style="1" customWidth="1"/>
    <col min="8" max="8" width="6.140625" style="1" customWidth="1"/>
    <col min="9" max="9" width="6.42578125" style="1" customWidth="1"/>
    <col min="10" max="10" width="7" style="5" customWidth="1"/>
    <col min="11" max="11" width="11.28515625" style="7" customWidth="1"/>
    <col min="12" max="12" width="12.28515625" style="1" customWidth="1"/>
  </cols>
  <sheetData>
    <row r="1" spans="2:15" ht="13.5" thickBot="1"/>
    <row r="2" spans="2:15" ht="21" thickBot="1">
      <c r="B2" s="2" t="s">
        <v>0</v>
      </c>
      <c r="C2" s="3"/>
      <c r="D2" s="3"/>
      <c r="E2" s="3"/>
      <c r="F2" s="3"/>
      <c r="G2" s="3"/>
      <c r="H2" s="3"/>
      <c r="I2" s="3"/>
      <c r="J2" s="6"/>
      <c r="K2" s="8"/>
      <c r="L2" s="4"/>
    </row>
    <row r="3" spans="2:15" ht="13.5" thickBot="1"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20" t="s">
        <v>11</v>
      </c>
    </row>
    <row r="4" spans="2:15">
      <c r="B4" s="21">
        <v>1981</v>
      </c>
      <c r="C4" s="22" t="s">
        <v>25</v>
      </c>
      <c r="D4" s="22" t="s">
        <v>17</v>
      </c>
      <c r="E4" s="22">
        <v>427</v>
      </c>
      <c r="F4" s="22">
        <v>1394</v>
      </c>
      <c r="G4" s="22">
        <v>18</v>
      </c>
      <c r="H4" s="22">
        <v>271</v>
      </c>
      <c r="I4" s="22">
        <v>321</v>
      </c>
      <c r="J4" s="23">
        <f>100*H4/I4</f>
        <v>84.423676012461058</v>
      </c>
      <c r="K4" s="24">
        <f>F4/E4</f>
        <v>3.2646370023419204</v>
      </c>
      <c r="L4" s="25">
        <v>1760</v>
      </c>
      <c r="M4" s="14"/>
    </row>
    <row r="5" spans="2:15" ht="13.5" thickBot="1">
      <c r="B5" s="9">
        <v>1986</v>
      </c>
      <c r="C5" s="10" t="s">
        <v>12</v>
      </c>
      <c r="D5" s="10" t="s">
        <v>13</v>
      </c>
      <c r="E5" s="10">
        <v>624</v>
      </c>
      <c r="F5" s="10">
        <v>2006</v>
      </c>
      <c r="G5" s="10">
        <v>5</v>
      </c>
      <c r="H5" s="10">
        <v>262</v>
      </c>
      <c r="I5" s="10">
        <v>515</v>
      </c>
      <c r="J5" s="11">
        <f>100*H5/I5</f>
        <v>50.873786407766993</v>
      </c>
      <c r="K5" s="13">
        <f>F5/E5</f>
        <v>3.2147435897435899</v>
      </c>
      <c r="L5" s="12">
        <v>1697</v>
      </c>
      <c r="M5" s="1"/>
    </row>
    <row r="6" spans="2:15">
      <c r="B6" s="21">
        <v>1988</v>
      </c>
      <c r="C6" s="22" t="s">
        <v>12</v>
      </c>
      <c r="D6" s="22" t="s">
        <v>13</v>
      </c>
      <c r="E6" s="22">
        <v>555</v>
      </c>
      <c r="F6" s="22">
        <v>2250</v>
      </c>
      <c r="G6" s="22">
        <v>27</v>
      </c>
      <c r="H6" s="22">
        <v>277</v>
      </c>
      <c r="I6" s="22">
        <v>542</v>
      </c>
      <c r="J6" s="23">
        <f t="shared" ref="J6:J12" si="0">100*H6/I6</f>
        <v>51.107011070110701</v>
      </c>
      <c r="K6" s="24">
        <f t="shared" ref="K6:K12" si="1">F6/E6</f>
        <v>4.0540540540540544</v>
      </c>
      <c r="L6" s="25">
        <v>1758</v>
      </c>
      <c r="M6" s="14"/>
    </row>
    <row r="7" spans="2:15" ht="13.5" thickBot="1">
      <c r="B7" s="9">
        <v>1989</v>
      </c>
      <c r="C7" s="10" t="s">
        <v>14</v>
      </c>
      <c r="D7" s="10" t="s">
        <v>13</v>
      </c>
      <c r="E7" s="10">
        <v>749</v>
      </c>
      <c r="F7" s="10">
        <v>2584</v>
      </c>
      <c r="G7" s="10">
        <v>24</v>
      </c>
      <c r="H7" s="10">
        <v>258</v>
      </c>
      <c r="I7" s="10">
        <v>532</v>
      </c>
      <c r="J7" s="11">
        <f t="shared" si="0"/>
        <v>48.496240601503757</v>
      </c>
      <c r="K7" s="13">
        <f t="shared" si="1"/>
        <v>3.4499332443257678</v>
      </c>
      <c r="L7" s="12">
        <v>1742</v>
      </c>
      <c r="M7" s="14"/>
    </row>
    <row r="8" spans="2:15">
      <c r="B8" s="21">
        <v>1990</v>
      </c>
      <c r="C8" s="22" t="s">
        <v>15</v>
      </c>
      <c r="D8" s="22" t="s">
        <v>13</v>
      </c>
      <c r="E8" s="22">
        <v>832</v>
      </c>
      <c r="F8" s="22">
        <v>3178</v>
      </c>
      <c r="G8" s="22">
        <v>24</v>
      </c>
      <c r="H8" s="22">
        <v>185</v>
      </c>
      <c r="I8" s="22">
        <v>556</v>
      </c>
      <c r="J8" s="23">
        <f t="shared" si="0"/>
        <v>33.273381294964025</v>
      </c>
      <c r="K8" s="24">
        <f t="shared" si="1"/>
        <v>3.8197115384615383</v>
      </c>
      <c r="L8" s="25">
        <v>1828</v>
      </c>
      <c r="M8" s="1"/>
    </row>
    <row r="9" spans="2:15" ht="13.5" thickBot="1">
      <c r="B9" s="9">
        <v>1991</v>
      </c>
      <c r="C9" s="10" t="s">
        <v>16</v>
      </c>
      <c r="D9" s="10" t="s">
        <v>17</v>
      </c>
      <c r="E9" s="10">
        <v>1191</v>
      </c>
      <c r="F9" s="10">
        <v>3882</v>
      </c>
      <c r="G9" s="10">
        <v>23</v>
      </c>
      <c r="H9" s="10">
        <v>75</v>
      </c>
      <c r="I9" s="10">
        <v>341</v>
      </c>
      <c r="J9" s="11">
        <f t="shared" si="0"/>
        <v>21.994134897360702</v>
      </c>
      <c r="K9" s="13">
        <f t="shared" si="1"/>
        <v>3.2594458438287153</v>
      </c>
      <c r="L9" s="12">
        <v>1835</v>
      </c>
      <c r="M9" s="14"/>
    </row>
    <row r="10" spans="2:15">
      <c r="B10" s="21">
        <v>1992</v>
      </c>
      <c r="C10" s="22" t="s">
        <v>18</v>
      </c>
      <c r="D10" s="22" t="s">
        <v>17</v>
      </c>
      <c r="E10" s="22">
        <v>1093</v>
      </c>
      <c r="F10" s="22">
        <v>4054</v>
      </c>
      <c r="G10" s="22">
        <v>29</v>
      </c>
      <c r="H10" s="22">
        <v>65</v>
      </c>
      <c r="I10" s="22">
        <v>339</v>
      </c>
      <c r="J10" s="23">
        <f t="shared" si="0"/>
        <v>19.174041297935105</v>
      </c>
      <c r="K10" s="24">
        <f t="shared" si="1"/>
        <v>3.7090576395242452</v>
      </c>
      <c r="L10" s="25">
        <v>1940</v>
      </c>
      <c r="M10" s="14"/>
    </row>
    <row r="11" spans="2:15" ht="13.5" thickBot="1">
      <c r="B11" s="9">
        <v>1993</v>
      </c>
      <c r="C11" s="10" t="s">
        <v>19</v>
      </c>
      <c r="D11" s="10" t="s">
        <v>17</v>
      </c>
      <c r="E11" s="10">
        <v>1021</v>
      </c>
      <c r="F11" s="10">
        <v>3916</v>
      </c>
      <c r="G11" s="10">
        <v>30</v>
      </c>
      <c r="H11" s="10">
        <v>85</v>
      </c>
      <c r="I11" s="10">
        <v>402</v>
      </c>
      <c r="J11" s="11">
        <f t="shared" si="0"/>
        <v>21.144278606965173</v>
      </c>
      <c r="K11" s="13">
        <f t="shared" si="1"/>
        <v>3.8354554358472086</v>
      </c>
      <c r="L11" s="12">
        <v>2086</v>
      </c>
      <c r="M11" s="1"/>
    </row>
    <row r="12" spans="2:15">
      <c r="B12" s="21">
        <v>1994</v>
      </c>
      <c r="C12" s="22" t="s">
        <v>19</v>
      </c>
      <c r="D12" s="22" t="s">
        <v>13</v>
      </c>
      <c r="E12" s="22">
        <v>973</v>
      </c>
      <c r="F12" s="22">
        <v>3444</v>
      </c>
      <c r="G12" s="22">
        <v>19</v>
      </c>
      <c r="H12" s="22">
        <v>196</v>
      </c>
      <c r="I12" s="22">
        <v>670</v>
      </c>
      <c r="J12" s="23">
        <f t="shared" si="0"/>
        <v>29.253731343283583</v>
      </c>
      <c r="K12" s="24">
        <f t="shared" si="1"/>
        <v>3.5395683453237412</v>
      </c>
      <c r="L12" s="25">
        <v>2058</v>
      </c>
      <c r="M12" s="14"/>
    </row>
    <row r="13" spans="2:15" ht="13.5" thickBot="1">
      <c r="B13" s="9">
        <v>1995</v>
      </c>
      <c r="C13" s="10" t="s">
        <v>20</v>
      </c>
      <c r="D13" s="10" t="s">
        <v>17</v>
      </c>
      <c r="E13" s="10">
        <v>1135</v>
      </c>
      <c r="F13" s="10">
        <v>4480</v>
      </c>
      <c r="G13" s="10">
        <v>37</v>
      </c>
      <c r="H13" s="10">
        <v>69</v>
      </c>
      <c r="I13" s="10">
        <v>345</v>
      </c>
      <c r="J13" s="11">
        <f t="shared" ref="J13:J21" si="2">100*H13/I13</f>
        <v>20</v>
      </c>
      <c r="K13" s="13">
        <f t="shared" ref="K13:K21" si="3">F13/E13</f>
        <v>3.947136563876652</v>
      </c>
      <c r="L13" s="12">
        <v>2051</v>
      </c>
      <c r="M13" s="14"/>
    </row>
    <row r="14" spans="2:15">
      <c r="B14" s="21">
        <v>1996</v>
      </c>
      <c r="C14" s="22" t="s">
        <v>21</v>
      </c>
      <c r="D14" s="22" t="s">
        <v>17</v>
      </c>
      <c r="E14" s="22">
        <v>877</v>
      </c>
      <c r="F14" s="22">
        <v>3496</v>
      </c>
      <c r="G14" s="22">
        <v>27</v>
      </c>
      <c r="H14" s="22">
        <v>79</v>
      </c>
      <c r="I14" s="22">
        <v>335</v>
      </c>
      <c r="J14" s="23">
        <f t="shared" si="2"/>
        <v>23.582089552238806</v>
      </c>
      <c r="K14" s="24">
        <f t="shared" si="3"/>
        <v>3.9863169897377424</v>
      </c>
      <c r="L14" s="25">
        <v>1928</v>
      </c>
      <c r="M14" s="1"/>
    </row>
    <row r="15" spans="2:15" ht="13.5" thickBot="1">
      <c r="B15" s="9">
        <v>1997</v>
      </c>
      <c r="C15" s="10" t="s">
        <v>22</v>
      </c>
      <c r="D15" s="10" t="s">
        <v>17</v>
      </c>
      <c r="E15" s="10">
        <v>919</v>
      </c>
      <c r="F15" s="10">
        <v>3768</v>
      </c>
      <c r="G15" s="10">
        <v>20</v>
      </c>
      <c r="H15" s="10">
        <v>70</v>
      </c>
      <c r="I15" s="10">
        <v>335</v>
      </c>
      <c r="J15" s="11">
        <f t="shared" si="2"/>
        <v>20.895522388059703</v>
      </c>
      <c r="K15" s="13">
        <f t="shared" si="3"/>
        <v>4.1001088139281832</v>
      </c>
      <c r="L15" s="12">
        <v>2038</v>
      </c>
      <c r="M15" s="14"/>
    </row>
    <row r="16" spans="2:15">
      <c r="B16" s="21">
        <v>1998</v>
      </c>
      <c r="C16" s="22" t="s">
        <v>23</v>
      </c>
      <c r="D16" s="22" t="s">
        <v>17</v>
      </c>
      <c r="E16" s="22">
        <v>1029</v>
      </c>
      <c r="F16" s="22">
        <v>3448</v>
      </c>
      <c r="G16" s="22">
        <v>19</v>
      </c>
      <c r="H16" s="22">
        <v>87</v>
      </c>
      <c r="I16" s="22">
        <v>340</v>
      </c>
      <c r="J16" s="23">
        <f t="shared" si="2"/>
        <v>25.588235294117649</v>
      </c>
      <c r="K16" s="24">
        <f t="shared" si="3"/>
        <v>3.3508260447035956</v>
      </c>
      <c r="L16" s="25">
        <v>2055</v>
      </c>
      <c r="M16" s="14"/>
      <c r="O16" t="s">
        <v>24</v>
      </c>
    </row>
    <row r="17" spans="2:13" ht="13.5" thickBot="1">
      <c r="B17" s="9">
        <v>1999</v>
      </c>
      <c r="C17" s="10" t="s">
        <v>23</v>
      </c>
      <c r="D17" s="10" t="s">
        <v>17</v>
      </c>
      <c r="E17" s="10">
        <v>1028</v>
      </c>
      <c r="F17" s="10">
        <v>3904</v>
      </c>
      <c r="G17" s="10">
        <v>11</v>
      </c>
      <c r="H17" s="10">
        <v>96</v>
      </c>
      <c r="I17" s="10">
        <v>368</v>
      </c>
      <c r="J17" s="11">
        <f t="shared" si="2"/>
        <v>26.086956521739129</v>
      </c>
      <c r="K17" s="13">
        <f t="shared" si="3"/>
        <v>3.7976653696498053</v>
      </c>
      <c r="L17" s="12">
        <v>2108</v>
      </c>
      <c r="M17" s="1"/>
    </row>
    <row r="18" spans="2:13">
      <c r="B18" s="21">
        <v>2000</v>
      </c>
      <c r="C18" s="22" t="s">
        <v>23</v>
      </c>
      <c r="D18" s="22" t="s">
        <v>17</v>
      </c>
      <c r="E18" s="22">
        <v>1157</v>
      </c>
      <c r="F18" s="22">
        <v>4570</v>
      </c>
      <c r="G18" s="22">
        <v>16</v>
      </c>
      <c r="H18" s="22">
        <v>71</v>
      </c>
      <c r="I18" s="22">
        <v>335</v>
      </c>
      <c r="J18" s="23">
        <f t="shared" si="2"/>
        <v>21.194029850746269</v>
      </c>
      <c r="K18" s="24">
        <f t="shared" si="3"/>
        <v>3.9498703543647364</v>
      </c>
      <c r="L18" s="25">
        <v>2043</v>
      </c>
      <c r="M18" s="14"/>
    </row>
    <row r="19" spans="2:13" ht="13.5" thickBot="1">
      <c r="B19" s="9">
        <v>2001</v>
      </c>
      <c r="C19" s="10" t="s">
        <v>23</v>
      </c>
      <c r="D19" s="10" t="s">
        <v>17</v>
      </c>
      <c r="E19" s="10">
        <v>1238</v>
      </c>
      <c r="F19" s="10">
        <v>4586</v>
      </c>
      <c r="G19" s="10">
        <v>18</v>
      </c>
      <c r="H19" s="10">
        <v>64</v>
      </c>
      <c r="I19" s="10">
        <v>335</v>
      </c>
      <c r="J19" s="11">
        <f t="shared" si="2"/>
        <v>19.104477611940297</v>
      </c>
      <c r="K19" s="13">
        <f t="shared" si="3"/>
        <v>3.7043618739903068</v>
      </c>
      <c r="L19" s="12">
        <v>2062</v>
      </c>
      <c r="M19" s="14"/>
    </row>
    <row r="20" spans="2:13">
      <c r="B20" s="21">
        <v>2002</v>
      </c>
      <c r="C20" s="22" t="s">
        <v>23</v>
      </c>
      <c r="D20" s="22" t="s">
        <v>17</v>
      </c>
      <c r="E20" s="22">
        <v>1222</v>
      </c>
      <c r="F20" s="22">
        <v>4822</v>
      </c>
      <c r="G20" s="22">
        <v>17</v>
      </c>
      <c r="H20" s="22">
        <v>65</v>
      </c>
      <c r="I20" s="22">
        <v>333</v>
      </c>
      <c r="J20" s="23">
        <f t="shared" si="2"/>
        <v>19.51951951951952</v>
      </c>
      <c r="K20" s="24">
        <f t="shared" si="3"/>
        <v>3.9459901800327333</v>
      </c>
      <c r="L20" s="25">
        <v>2095</v>
      </c>
      <c r="M20" s="1"/>
    </row>
    <row r="21" spans="2:13" ht="13.5" thickBot="1">
      <c r="B21" s="9">
        <v>2003</v>
      </c>
      <c r="C21" s="10" t="s">
        <v>12</v>
      </c>
      <c r="D21" s="10" t="s">
        <v>17</v>
      </c>
      <c r="E21" s="10">
        <v>940</v>
      </c>
      <c r="F21" s="10">
        <v>4134</v>
      </c>
      <c r="G21" s="10">
        <v>19</v>
      </c>
      <c r="H21" s="10">
        <v>53</v>
      </c>
      <c r="I21" s="10">
        <f>301-13</f>
        <v>288</v>
      </c>
      <c r="J21" s="11">
        <f t="shared" si="2"/>
        <v>18.402777777777779</v>
      </c>
      <c r="K21" s="13">
        <f t="shared" si="3"/>
        <v>4.3978723404255318</v>
      </c>
      <c r="L21" s="12">
        <v>2080</v>
      </c>
      <c r="M21" s="14"/>
    </row>
    <row r="22" spans="2:13">
      <c r="B22" s="21">
        <v>2004</v>
      </c>
      <c r="C22" s="22" t="s">
        <v>12</v>
      </c>
      <c r="D22" s="22" t="s">
        <v>17</v>
      </c>
      <c r="E22" s="22">
        <v>933</v>
      </c>
      <c r="F22" s="22">
        <f>2930+950</f>
        <v>3880</v>
      </c>
      <c r="G22" s="22">
        <v>16</v>
      </c>
      <c r="H22" s="22">
        <v>71</v>
      </c>
      <c r="I22" s="22">
        <v>304</v>
      </c>
      <c r="J22" s="23">
        <f t="shared" ref="J22:J28" si="4">100*H22/I22</f>
        <v>23.355263157894736</v>
      </c>
      <c r="K22" s="24">
        <f>F22/E22</f>
        <v>4.1586280814576631</v>
      </c>
      <c r="L22" s="25">
        <v>2241</v>
      </c>
      <c r="M22" s="14"/>
    </row>
    <row r="23" spans="2:13" ht="13.5" thickBot="1">
      <c r="B23" s="9">
        <v>2005</v>
      </c>
      <c r="C23" s="10" t="s">
        <v>12</v>
      </c>
      <c r="D23" s="10" t="s">
        <v>17</v>
      </c>
      <c r="E23" s="10">
        <v>991</v>
      </c>
      <c r="F23" s="10">
        <v>4468</v>
      </c>
      <c r="G23" s="10">
        <v>15</v>
      </c>
      <c r="H23" s="10">
        <v>48</v>
      </c>
      <c r="I23" s="10">
        <v>262</v>
      </c>
      <c r="J23" s="11">
        <f t="shared" si="4"/>
        <v>18.320610687022899</v>
      </c>
      <c r="K23" s="13">
        <f>F23/E23</f>
        <v>4.5085771947527746</v>
      </c>
      <c r="L23" s="12">
        <v>2206</v>
      </c>
      <c r="M23" s="1"/>
    </row>
    <row r="24" spans="2:13">
      <c r="B24" s="21">
        <v>2006</v>
      </c>
      <c r="C24" s="22" t="s">
        <v>19</v>
      </c>
      <c r="D24" s="22" t="s">
        <v>13</v>
      </c>
      <c r="E24" s="22">
        <v>839</v>
      </c>
      <c r="F24" s="22">
        <v>3556</v>
      </c>
      <c r="G24" s="22">
        <v>11</v>
      </c>
      <c r="H24" s="22">
        <v>130</v>
      </c>
      <c r="I24" s="22">
        <v>456</v>
      </c>
      <c r="J24" s="23">
        <f t="shared" si="4"/>
        <v>28.508771929824562</v>
      </c>
      <c r="K24" s="24">
        <f>F24/E24</f>
        <v>4.238379022646007</v>
      </c>
      <c r="L24" s="25">
        <v>2169</v>
      </c>
      <c r="M24" s="14"/>
    </row>
    <row r="25" spans="2:13" ht="13.5" thickBot="1">
      <c r="B25" s="9">
        <v>2007</v>
      </c>
      <c r="C25" s="10" t="s">
        <v>12</v>
      </c>
      <c r="D25" s="10" t="s">
        <v>17</v>
      </c>
      <c r="E25" s="10">
        <v>1029</v>
      </c>
      <c r="F25" s="10">
        <v>4536</v>
      </c>
      <c r="G25" s="10">
        <v>14</v>
      </c>
      <c r="H25" s="10">
        <v>54</v>
      </c>
      <c r="I25" s="10">
        <v>302</v>
      </c>
      <c r="J25" s="11">
        <f t="shared" si="4"/>
        <v>17.880794701986755</v>
      </c>
      <c r="K25" s="13">
        <f>F25/E25</f>
        <v>4.408163265306122</v>
      </c>
      <c r="L25" s="12">
        <v>2229</v>
      </c>
      <c r="M25" s="14"/>
    </row>
    <row r="26" spans="2:13">
      <c r="B26" s="21">
        <v>2008</v>
      </c>
      <c r="C26" s="22" t="s">
        <v>23</v>
      </c>
      <c r="D26" s="22" t="s">
        <v>17</v>
      </c>
      <c r="E26" s="22">
        <v>1049</v>
      </c>
      <c r="F26" s="22">
        <v>4354</v>
      </c>
      <c r="G26" s="22">
        <v>7</v>
      </c>
      <c r="H26" s="22">
        <v>65</v>
      </c>
      <c r="I26" s="22">
        <v>337</v>
      </c>
      <c r="J26" s="23">
        <f t="shared" si="4"/>
        <v>19.287833827893174</v>
      </c>
      <c r="K26" s="24">
        <v>4.1506196377502382</v>
      </c>
      <c r="L26" s="25">
        <v>2410</v>
      </c>
    </row>
    <row r="27" spans="2:13" ht="13.5" thickBot="1">
      <c r="B27" s="9">
        <v>2009</v>
      </c>
      <c r="C27" s="10" t="s">
        <v>23</v>
      </c>
      <c r="D27" s="10" t="s">
        <v>17</v>
      </c>
      <c r="E27" s="10">
        <v>1050</v>
      </c>
      <c r="F27" s="10">
        <v>4148</v>
      </c>
      <c r="G27" s="10">
        <v>10</v>
      </c>
      <c r="H27" s="10">
        <v>60</v>
      </c>
      <c r="I27" s="10">
        <v>305</v>
      </c>
      <c r="J27" s="11">
        <f t="shared" si="4"/>
        <v>19.672131147540984</v>
      </c>
      <c r="K27" s="13">
        <f t="shared" ref="K27:K35" si="5">F27/E27</f>
        <v>3.9504761904761905</v>
      </c>
      <c r="L27" s="12">
        <v>2612</v>
      </c>
    </row>
    <row r="28" spans="2:13">
      <c r="B28" s="21">
        <v>2010</v>
      </c>
      <c r="C28" s="22" t="s">
        <v>23</v>
      </c>
      <c r="D28" s="22" t="s">
        <v>17</v>
      </c>
      <c r="E28" s="22">
        <v>1047</v>
      </c>
      <c r="F28" s="22">
        <v>3598</v>
      </c>
      <c r="G28" s="22">
        <v>17</v>
      </c>
      <c r="H28" s="22">
        <v>94</v>
      </c>
      <c r="I28" s="22">
        <v>342</v>
      </c>
      <c r="J28" s="23">
        <f t="shared" si="4"/>
        <v>27.485380116959064</v>
      </c>
      <c r="K28" s="24">
        <f t="shared" si="5"/>
        <v>3.4364851957975167</v>
      </c>
      <c r="L28" s="25">
        <v>2617</v>
      </c>
    </row>
    <row r="29" spans="2:13" ht="13.5" thickBot="1">
      <c r="B29" s="9">
        <v>2011</v>
      </c>
      <c r="C29" s="10" t="s">
        <v>23</v>
      </c>
      <c r="D29" s="10" t="s">
        <v>17</v>
      </c>
      <c r="E29" s="10">
        <v>1094</v>
      </c>
      <c r="F29" s="10">
        <v>3344</v>
      </c>
      <c r="G29" s="10">
        <v>16</v>
      </c>
      <c r="H29" s="10">
        <v>109</v>
      </c>
      <c r="I29" s="10">
        <v>349</v>
      </c>
      <c r="J29" s="11">
        <f t="shared" ref="J29:J35" si="6">100*H29/I29</f>
        <v>31.232091690544411</v>
      </c>
      <c r="K29" s="13">
        <f t="shared" si="5"/>
        <v>3.0566727605118831</v>
      </c>
      <c r="L29" s="12">
        <v>2632</v>
      </c>
    </row>
    <row r="30" spans="2:13">
      <c r="B30" s="21">
        <v>2012</v>
      </c>
      <c r="C30" s="22" t="s">
        <v>23</v>
      </c>
      <c r="D30" s="22" t="s">
        <v>17</v>
      </c>
      <c r="E30" s="22">
        <v>1021</v>
      </c>
      <c r="F30" s="22">
        <v>4136</v>
      </c>
      <c r="G30" s="22">
        <v>9</v>
      </c>
      <c r="H30" s="22">
        <v>69</v>
      </c>
      <c r="I30" s="22">
        <v>317</v>
      </c>
      <c r="J30" s="23">
        <f t="shared" si="6"/>
        <v>21.766561514195583</v>
      </c>
      <c r="K30" s="24">
        <f t="shared" si="5"/>
        <v>4.0509304603330065</v>
      </c>
      <c r="L30" s="25">
        <v>2617</v>
      </c>
    </row>
    <row r="31" spans="2:13" ht="13.5" thickBot="1">
      <c r="B31" s="9">
        <v>2013</v>
      </c>
      <c r="C31" s="10" t="s">
        <v>23</v>
      </c>
      <c r="D31" s="10" t="s">
        <v>17</v>
      </c>
      <c r="E31" s="10">
        <v>979</v>
      </c>
      <c r="F31" s="10">
        <v>3488</v>
      </c>
      <c r="G31" s="10">
        <v>19</v>
      </c>
      <c r="H31" s="10">
        <v>76</v>
      </c>
      <c r="I31" s="10">
        <v>310</v>
      </c>
      <c r="J31" s="11">
        <f t="shared" si="6"/>
        <v>24.516129032258064</v>
      </c>
      <c r="K31" s="13">
        <f t="shared" si="5"/>
        <v>3.5628192032686417</v>
      </c>
      <c r="L31" s="12">
        <v>2548</v>
      </c>
      <c r="M31" s="15"/>
    </row>
    <row r="32" spans="2:13">
      <c r="B32" s="21">
        <v>2014</v>
      </c>
      <c r="C32" s="22" t="s">
        <v>23</v>
      </c>
      <c r="D32" s="22" t="s">
        <v>17</v>
      </c>
      <c r="E32" s="22">
        <v>1042</v>
      </c>
      <c r="F32" s="22">
        <v>3930</v>
      </c>
      <c r="G32" s="22">
        <v>21</v>
      </c>
      <c r="H32" s="22">
        <v>74</v>
      </c>
      <c r="I32" s="22">
        <v>316</v>
      </c>
      <c r="J32" s="23">
        <f t="shared" si="6"/>
        <v>23.417721518987342</v>
      </c>
      <c r="K32" s="24">
        <f t="shared" si="5"/>
        <v>3.7715930902111325</v>
      </c>
      <c r="L32" s="25">
        <f>L31</f>
        <v>2548</v>
      </c>
    </row>
    <row r="33" spans="2:12" ht="13.5" thickBot="1">
      <c r="B33" s="9">
        <v>2015</v>
      </c>
      <c r="C33" s="10" t="s">
        <v>23</v>
      </c>
      <c r="D33" s="10" t="s">
        <v>17</v>
      </c>
      <c r="E33" s="10">
        <v>795</v>
      </c>
      <c r="F33" s="10">
        <v>3560</v>
      </c>
      <c r="G33" s="10">
        <v>28</v>
      </c>
      <c r="H33" s="10">
        <v>89</v>
      </c>
      <c r="I33" s="10">
        <v>286</v>
      </c>
      <c r="J33" s="11">
        <f t="shared" si="6"/>
        <v>31.11888111888112</v>
      </c>
      <c r="K33" s="13">
        <f t="shared" si="5"/>
        <v>4.4779874213836477</v>
      </c>
      <c r="L33" s="12">
        <v>2719</v>
      </c>
    </row>
    <row r="34" spans="2:12">
      <c r="B34" s="21">
        <v>2016</v>
      </c>
      <c r="C34" s="22" t="s">
        <v>23</v>
      </c>
      <c r="D34" s="22" t="s">
        <v>17</v>
      </c>
      <c r="E34" s="22">
        <v>970</v>
      </c>
      <c r="F34" s="22">
        <v>3922</v>
      </c>
      <c r="G34" s="22">
        <v>25</v>
      </c>
      <c r="H34" s="22">
        <v>72</v>
      </c>
      <c r="I34" s="22">
        <v>325</v>
      </c>
      <c r="J34" s="23">
        <f t="shared" si="6"/>
        <v>22.153846153846153</v>
      </c>
      <c r="K34" s="24">
        <f t="shared" si="5"/>
        <v>4.0432989690721648</v>
      </c>
      <c r="L34" s="25">
        <v>2696</v>
      </c>
    </row>
    <row r="35" spans="2:12">
      <c r="B35" s="9">
        <v>2017</v>
      </c>
      <c r="C35" s="10" t="s">
        <v>23</v>
      </c>
      <c r="D35" s="10" t="s">
        <v>17</v>
      </c>
      <c r="E35" s="10">
        <v>1076</v>
      </c>
      <c r="F35" s="10">
        <v>4186</v>
      </c>
      <c r="G35" s="10">
        <v>25</v>
      </c>
      <c r="H35" s="10">
        <v>66</v>
      </c>
      <c r="I35" s="10">
        <v>321</v>
      </c>
      <c r="J35" s="11">
        <f t="shared" si="6"/>
        <v>20.560747663551403</v>
      </c>
      <c r="K35" s="13">
        <f t="shared" si="5"/>
        <v>3.8903345724907061</v>
      </c>
      <c r="L35" s="12">
        <v>2964</v>
      </c>
    </row>
    <row r="51" spans="2:4">
      <c r="B51" s="1" t="str">
        <f>CONCATENATE(B4)</f>
        <v>1981</v>
      </c>
      <c r="C51" s="1">
        <f>F4</f>
        <v>1394</v>
      </c>
      <c r="D51" s="5">
        <f>J4</f>
        <v>84.423676012461058</v>
      </c>
    </row>
    <row r="52" spans="2:4">
      <c r="B52" s="1" t="str">
        <f>CONCATENATE(B5)</f>
        <v>1986</v>
      </c>
      <c r="C52" s="1">
        <f>F5</f>
        <v>2006</v>
      </c>
      <c r="D52" s="5">
        <f>J5</f>
        <v>50.873786407766993</v>
      </c>
    </row>
    <row r="53" spans="2:4">
      <c r="B53" s="1" t="str">
        <f t="shared" ref="B53:B72" si="7">CONCATENATE(B5)</f>
        <v>1986</v>
      </c>
      <c r="C53" s="1">
        <f t="shared" ref="C53:C70" si="8">F5</f>
        <v>2006</v>
      </c>
      <c r="D53" s="5">
        <f t="shared" ref="D53:D70" si="9">J5</f>
        <v>50.873786407766993</v>
      </c>
    </row>
    <row r="54" spans="2:4">
      <c r="B54" s="1" t="str">
        <f t="shared" si="7"/>
        <v>1988</v>
      </c>
      <c r="C54" s="1">
        <f t="shared" si="8"/>
        <v>2250</v>
      </c>
      <c r="D54" s="5">
        <f t="shared" si="9"/>
        <v>51.107011070110701</v>
      </c>
    </row>
    <row r="55" spans="2:4">
      <c r="B55" s="1" t="str">
        <f t="shared" si="7"/>
        <v>1989</v>
      </c>
      <c r="C55" s="1">
        <f t="shared" si="8"/>
        <v>2584</v>
      </c>
      <c r="D55" s="5">
        <f t="shared" si="9"/>
        <v>48.496240601503757</v>
      </c>
    </row>
    <row r="56" spans="2:4">
      <c r="B56" s="1" t="str">
        <f t="shared" si="7"/>
        <v>1990</v>
      </c>
      <c r="C56" s="1">
        <f t="shared" si="8"/>
        <v>3178</v>
      </c>
      <c r="D56" s="5">
        <f t="shared" si="9"/>
        <v>33.273381294964025</v>
      </c>
    </row>
    <row r="57" spans="2:4">
      <c r="B57" s="1" t="str">
        <f t="shared" si="7"/>
        <v>1991</v>
      </c>
      <c r="C57" s="1">
        <f t="shared" si="8"/>
        <v>3882</v>
      </c>
      <c r="D57" s="5">
        <f t="shared" si="9"/>
        <v>21.994134897360702</v>
      </c>
    </row>
    <row r="58" spans="2:4">
      <c r="B58" s="1" t="str">
        <f t="shared" si="7"/>
        <v>1992</v>
      </c>
      <c r="C58" s="1">
        <f t="shared" si="8"/>
        <v>4054</v>
      </c>
      <c r="D58" s="5">
        <f t="shared" si="9"/>
        <v>19.174041297935105</v>
      </c>
    </row>
    <row r="59" spans="2:4">
      <c r="B59" s="1" t="str">
        <f t="shared" si="7"/>
        <v>1993</v>
      </c>
      <c r="C59" s="1">
        <f t="shared" si="8"/>
        <v>3916</v>
      </c>
      <c r="D59" s="5">
        <f t="shared" si="9"/>
        <v>21.144278606965173</v>
      </c>
    </row>
    <row r="60" spans="2:4">
      <c r="B60" s="1" t="str">
        <f t="shared" si="7"/>
        <v>1994</v>
      </c>
      <c r="C60" s="1">
        <f t="shared" si="8"/>
        <v>3444</v>
      </c>
      <c r="D60" s="5">
        <f t="shared" si="9"/>
        <v>29.253731343283583</v>
      </c>
    </row>
    <row r="61" spans="2:4">
      <c r="B61" s="1" t="str">
        <f t="shared" si="7"/>
        <v>1995</v>
      </c>
      <c r="C61" s="1">
        <f t="shared" si="8"/>
        <v>4480</v>
      </c>
      <c r="D61" s="5">
        <f t="shared" si="9"/>
        <v>20</v>
      </c>
    </row>
    <row r="62" spans="2:4">
      <c r="B62" s="1" t="str">
        <f t="shared" si="7"/>
        <v>1996</v>
      </c>
      <c r="C62" s="1">
        <f t="shared" si="8"/>
        <v>3496</v>
      </c>
      <c r="D62" s="5">
        <f t="shared" si="9"/>
        <v>23.582089552238806</v>
      </c>
    </row>
    <row r="63" spans="2:4">
      <c r="B63" s="1" t="str">
        <f t="shared" si="7"/>
        <v>1997</v>
      </c>
      <c r="C63" s="1">
        <f t="shared" si="8"/>
        <v>3768</v>
      </c>
      <c r="D63" s="5">
        <f t="shared" si="9"/>
        <v>20.895522388059703</v>
      </c>
    </row>
    <row r="64" spans="2:4">
      <c r="B64" s="1" t="str">
        <f t="shared" si="7"/>
        <v>1998</v>
      </c>
      <c r="C64" s="1">
        <f t="shared" si="8"/>
        <v>3448</v>
      </c>
      <c r="D64" s="5">
        <f t="shared" si="9"/>
        <v>25.588235294117649</v>
      </c>
    </row>
    <row r="65" spans="2:4">
      <c r="B65" s="1" t="str">
        <f t="shared" si="7"/>
        <v>1999</v>
      </c>
      <c r="C65" s="1">
        <f t="shared" si="8"/>
        <v>3904</v>
      </c>
      <c r="D65" s="5">
        <f t="shared" si="9"/>
        <v>26.086956521739129</v>
      </c>
    </row>
    <row r="66" spans="2:4">
      <c r="B66" s="1" t="str">
        <f t="shared" si="7"/>
        <v>2000</v>
      </c>
      <c r="C66" s="1">
        <f t="shared" si="8"/>
        <v>4570</v>
      </c>
      <c r="D66" s="5">
        <f t="shared" si="9"/>
        <v>21.194029850746269</v>
      </c>
    </row>
    <row r="67" spans="2:4">
      <c r="B67" s="1" t="str">
        <f t="shared" si="7"/>
        <v>2001</v>
      </c>
      <c r="C67" s="1">
        <f t="shared" si="8"/>
        <v>4586</v>
      </c>
      <c r="D67" s="5">
        <f t="shared" si="9"/>
        <v>19.104477611940297</v>
      </c>
    </row>
    <row r="68" spans="2:4">
      <c r="B68" s="1" t="str">
        <f t="shared" si="7"/>
        <v>2002</v>
      </c>
      <c r="C68" s="1">
        <f t="shared" si="8"/>
        <v>4822</v>
      </c>
      <c r="D68" s="5">
        <f t="shared" si="9"/>
        <v>19.51951951951952</v>
      </c>
    </row>
    <row r="69" spans="2:4">
      <c r="B69" s="1" t="str">
        <f t="shared" si="7"/>
        <v>2003</v>
      </c>
      <c r="C69" s="1">
        <f t="shared" si="8"/>
        <v>4134</v>
      </c>
      <c r="D69" s="5">
        <f t="shared" si="9"/>
        <v>18.402777777777779</v>
      </c>
    </row>
    <row r="70" spans="2:4">
      <c r="B70" s="1" t="str">
        <f t="shared" si="7"/>
        <v>2004</v>
      </c>
      <c r="C70" s="1">
        <f t="shared" si="8"/>
        <v>3880</v>
      </c>
      <c r="D70" s="5">
        <f t="shared" si="9"/>
        <v>23.355263157894736</v>
      </c>
    </row>
    <row r="71" spans="2:4">
      <c r="B71" s="1" t="str">
        <f>CONCATENATE(B23)</f>
        <v>2005</v>
      </c>
      <c r="C71" s="1">
        <f t="shared" ref="C71:C77" si="10">F23</f>
        <v>4468</v>
      </c>
      <c r="D71" s="5">
        <f t="shared" ref="D71:D77" si="11">J23</f>
        <v>18.320610687022899</v>
      </c>
    </row>
    <row r="72" spans="2:4">
      <c r="B72" s="1" t="str">
        <f t="shared" si="7"/>
        <v>2006</v>
      </c>
      <c r="C72" s="1">
        <f t="shared" si="10"/>
        <v>3556</v>
      </c>
      <c r="D72" s="5">
        <f t="shared" si="11"/>
        <v>28.508771929824562</v>
      </c>
    </row>
    <row r="73" spans="2:4">
      <c r="B73" s="1" t="str">
        <f t="shared" ref="B73:B83" si="12">CONCATENATE(B25)</f>
        <v>2007</v>
      </c>
      <c r="C73" s="1">
        <f t="shared" si="10"/>
        <v>4536</v>
      </c>
      <c r="D73" s="5">
        <f t="shared" si="11"/>
        <v>17.880794701986755</v>
      </c>
    </row>
    <row r="74" spans="2:4">
      <c r="B74" s="1" t="str">
        <f t="shared" si="12"/>
        <v>2008</v>
      </c>
      <c r="C74" s="1">
        <f t="shared" si="10"/>
        <v>4354</v>
      </c>
      <c r="D74" s="5">
        <f t="shared" si="11"/>
        <v>19.287833827893174</v>
      </c>
    </row>
    <row r="75" spans="2:4">
      <c r="B75" s="1" t="str">
        <f t="shared" si="12"/>
        <v>2009</v>
      </c>
      <c r="C75" s="1">
        <f t="shared" si="10"/>
        <v>4148</v>
      </c>
      <c r="D75" s="5">
        <f t="shared" si="11"/>
        <v>19.672131147540984</v>
      </c>
    </row>
    <row r="76" spans="2:4">
      <c r="B76" s="1" t="str">
        <f t="shared" si="12"/>
        <v>2010</v>
      </c>
      <c r="C76" s="1">
        <f t="shared" si="10"/>
        <v>3598</v>
      </c>
      <c r="D76" s="5">
        <f t="shared" si="11"/>
        <v>27.485380116959064</v>
      </c>
    </row>
    <row r="77" spans="2:4">
      <c r="B77" s="1" t="str">
        <f t="shared" si="12"/>
        <v>2011</v>
      </c>
      <c r="C77" s="1">
        <f t="shared" si="10"/>
        <v>3344</v>
      </c>
      <c r="D77" s="5">
        <f t="shared" si="11"/>
        <v>31.232091690544411</v>
      </c>
    </row>
    <row r="78" spans="2:4">
      <c r="B78" s="1" t="str">
        <f t="shared" si="12"/>
        <v>2012</v>
      </c>
      <c r="C78" s="1">
        <f t="shared" ref="C78:C83" si="13">F30</f>
        <v>4136</v>
      </c>
      <c r="D78" s="5">
        <f>J30</f>
        <v>21.766561514195583</v>
      </c>
    </row>
    <row r="79" spans="2:4">
      <c r="B79" s="1" t="str">
        <f t="shared" si="12"/>
        <v>2013</v>
      </c>
      <c r="C79" s="1">
        <f t="shared" si="13"/>
        <v>3488</v>
      </c>
      <c r="D79" s="5">
        <f>J31</f>
        <v>24.516129032258064</v>
      </c>
    </row>
    <row r="80" spans="2:4">
      <c r="B80" s="1" t="str">
        <f t="shared" si="12"/>
        <v>2014</v>
      </c>
      <c r="C80" s="1">
        <f t="shared" si="13"/>
        <v>3930</v>
      </c>
      <c r="D80" s="5">
        <f>J32</f>
        <v>23.417721518987342</v>
      </c>
    </row>
    <row r="81" spans="2:4">
      <c r="B81" s="1" t="str">
        <f t="shared" si="12"/>
        <v>2015</v>
      </c>
      <c r="C81" s="1">
        <f t="shared" si="13"/>
        <v>3560</v>
      </c>
      <c r="D81" s="5">
        <f>J33</f>
        <v>31.11888111888112</v>
      </c>
    </row>
    <row r="82" spans="2:4">
      <c r="B82" s="1" t="str">
        <f t="shared" si="12"/>
        <v>2016</v>
      </c>
      <c r="C82" s="1">
        <f t="shared" si="13"/>
        <v>3922</v>
      </c>
      <c r="D82" s="5">
        <f>J34</f>
        <v>22.153846153846153</v>
      </c>
    </row>
    <row r="83" spans="2:4">
      <c r="B83" s="1" t="str">
        <f t="shared" si="12"/>
        <v>2017</v>
      </c>
      <c r="C83" s="1">
        <f t="shared" si="13"/>
        <v>4186</v>
      </c>
      <c r="D83" s="5">
        <v>20.065000000000001</v>
      </c>
    </row>
  </sheetData>
  <phoneticPr fontId="0" type="noConversion"/>
  <printOptions gridLines="1" gridLinesSet="0"/>
  <pageMargins left="0.75" right="0.75" top="1" bottom="1" header="0.5" footer="0.5"/>
  <pageSetup paperSize="257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Results</vt:lpstr>
      <vt:lpstr>Sheet1</vt:lpstr>
      <vt:lpstr>Finish Place (% of 3A Class)</vt:lpstr>
      <vt:lpstr>QSOs (Chart)</vt:lpstr>
      <vt:lpstr>Points (Chart)</vt:lpstr>
      <vt:lpstr>Points per QSO (Chart)</vt:lpstr>
      <vt:lpstr>Finish vs Points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IM2000</dc:creator>
  <cp:lastModifiedBy>19018957</cp:lastModifiedBy>
  <dcterms:created xsi:type="dcterms:W3CDTF">1999-06-28T13:11:38Z</dcterms:created>
  <dcterms:modified xsi:type="dcterms:W3CDTF">2017-11-13T14:23:49Z</dcterms:modified>
</cp:coreProperties>
</file>